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0" i="2" l="1"/>
  <c r="O24" i="2"/>
  <c r="N24" i="2"/>
  <c r="M24" i="2"/>
  <c r="L24" i="2"/>
  <c r="AS20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V20" i="2" s="1"/>
  <c r="U20" i="2"/>
  <c r="T20" i="2"/>
  <c r="S20" i="2"/>
  <c r="R20" i="2"/>
  <c r="Q20" i="2"/>
  <c r="K20" i="2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l="1"/>
  <c r="O26" i="2" s="1"/>
  <c r="K24" i="2"/>
  <c r="AR20" i="2"/>
  <c r="K25" i="2"/>
  <c r="F25" i="2"/>
  <c r="L25" i="2" s="1"/>
  <c r="H25" i="2"/>
  <c r="O25" i="2"/>
  <c r="J25" i="2"/>
  <c r="M25" i="2"/>
  <c r="AF20" i="2"/>
  <c r="N25" i="2" l="1"/>
  <c r="H26" i="2"/>
  <c r="M26" i="2" s="1"/>
  <c r="J24" i="2"/>
  <c r="K26" i="2"/>
  <c r="J26" i="2" s="1"/>
  <c r="F26" i="2"/>
  <c r="L26" i="2" l="1"/>
  <c r="N26" i="2"/>
</calcChain>
</file>

<file path=xl/sharedStrings.xml><?xml version="1.0" encoding="utf-8"?>
<sst xmlns="http://schemas.openxmlformats.org/spreadsheetml/2006/main" count="103" uniqueCount="42">
  <si>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</si>
  <si>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</si>
  <si>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</si>
  <si>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</si>
  <si>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</si>
  <si>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</si>
  <si>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</si>
  <si>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</si>
  <si>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</si>
  <si>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</si>
  <si>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</si>
  <si>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</si>
  <si>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</si>
  <si>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</si>
  <si>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</si>
  <si>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KiimU</t>
  </si>
  <si>
    <t>1.</t>
  </si>
  <si>
    <t>16.</t>
  </si>
  <si>
    <t>Ville Laukkanen</t>
  </si>
  <si>
    <t>24.8.1977   Kiiminki</t>
  </si>
  <si>
    <t>KiimU = Kiimingin Urheilijat  (1938),  kasvattajaseura</t>
  </si>
  <si>
    <t>3.</t>
  </si>
  <si>
    <t>8.</t>
  </si>
  <si>
    <t>4.</t>
  </si>
  <si>
    <t>7.</t>
  </si>
  <si>
    <t>5.</t>
  </si>
  <si>
    <t>2.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</si>
  <si>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</si>
  <si>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</si>
  <si>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</si>
  <si>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</si>
  <si>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</si>
  <si>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</si>
  <si>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</si>
  <si>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</si>
  <si>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</si>
  <si>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</si>
  <si>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</si>
  <si>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</si>
  <si>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10.</t>
  </si>
  <si>
    <t>KäKa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</si>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</sst>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19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41" t="s">
        <v>30</v>
      </c>
      <c r="Y2" s="37"/>
      <c r="Z2" s="42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16</v>
      </c>
      <c r="Z4" s="44" t="s">
        <v>15</v>
      </c>
      <c r="AA4" s="22">
        <v>17</v>
      </c>
      <c r="AB4" s="22">
        <v>1</v>
      </c>
      <c r="AC4" s="22">
        <v>11</v>
      </c>
      <c r="AD4" s="22">
        <v>5</v>
      </c>
      <c r="AE4" s="22">
        <v>37</v>
      </c>
      <c r="AF4" s="29">
        <v>0.39779999999999999</v>
      </c>
      <c r="AG4" s="68">
        <v>93</v>
      </c>
      <c r="AH4" s="13"/>
      <c r="AI4" s="13"/>
      <c r="AJ4" s="13"/>
      <c r="AK4" s="13"/>
      <c r="AL4" s="18"/>
      <c r="AM4" s="22">
        <v>10</v>
      </c>
      <c r="AN4" s="22">
        <v>0</v>
      </c>
      <c r="AO4" s="22">
        <v>2</v>
      </c>
      <c r="AP4" s="22">
        <v>1</v>
      </c>
      <c r="AQ4" s="22">
        <v>25</v>
      </c>
      <c r="AR4" s="48">
        <v>0.52080000000000004</v>
      </c>
      <c r="AS4" s="1">
        <v>48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23" t="s">
        <v>14</v>
      </c>
      <c r="D5" s="44" t="s">
        <v>15</v>
      </c>
      <c r="E5" s="22">
        <v>22</v>
      </c>
      <c r="F5" s="22">
        <v>0</v>
      </c>
      <c r="G5" s="22">
        <v>9</v>
      </c>
      <c r="H5" s="35">
        <v>3</v>
      </c>
      <c r="I5" s="22">
        <v>47</v>
      </c>
      <c r="J5" s="45">
        <v>0.46500000000000002</v>
      </c>
      <c r="K5" s="21">
        <v>101</v>
      </c>
      <c r="L5" s="46"/>
      <c r="M5" s="13"/>
      <c r="N5" s="13"/>
      <c r="O5" s="13"/>
      <c r="P5" s="18"/>
      <c r="Q5" s="22">
        <v>3</v>
      </c>
      <c r="R5" s="22">
        <v>0</v>
      </c>
      <c r="S5" s="35">
        <v>1</v>
      </c>
      <c r="T5" s="22">
        <v>2</v>
      </c>
      <c r="U5" s="22">
        <v>3</v>
      </c>
      <c r="V5" s="47">
        <v>0.27300000000000002</v>
      </c>
      <c r="W5" s="21">
        <v>11</v>
      </c>
      <c r="X5" s="22"/>
      <c r="Y5" s="22"/>
      <c r="Z5" s="44"/>
      <c r="AA5" s="22"/>
      <c r="AB5" s="22"/>
      <c r="AC5" s="22"/>
      <c r="AD5" s="22"/>
      <c r="AE5" s="22"/>
      <c r="AF5" s="29"/>
      <c r="AG5" s="6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17</v>
      </c>
      <c r="D6" s="44" t="s">
        <v>15</v>
      </c>
      <c r="E6" s="22">
        <v>22</v>
      </c>
      <c r="F6" s="22">
        <v>0</v>
      </c>
      <c r="G6" s="22">
        <v>10</v>
      </c>
      <c r="H6" s="35">
        <v>2</v>
      </c>
      <c r="I6" s="22">
        <v>40</v>
      </c>
      <c r="J6" s="45">
        <v>0.33600000000000002</v>
      </c>
      <c r="K6" s="21">
        <v>119</v>
      </c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9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2004</v>
      </c>
      <c r="Y7" s="22" t="s">
        <v>21</v>
      </c>
      <c r="Z7" s="44" t="s">
        <v>15</v>
      </c>
      <c r="AA7" s="22">
        <v>18</v>
      </c>
      <c r="AB7" s="22">
        <v>1</v>
      </c>
      <c r="AC7" s="22">
        <v>18</v>
      </c>
      <c r="AD7" s="22">
        <v>10</v>
      </c>
      <c r="AE7" s="22">
        <v>59</v>
      </c>
      <c r="AF7" s="29">
        <v>0.50860000000000005</v>
      </c>
      <c r="AG7" s="68">
        <v>116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2</v>
      </c>
      <c r="AP7" s="22">
        <v>0</v>
      </c>
      <c r="AQ7" s="22">
        <v>6</v>
      </c>
      <c r="AR7" s="48">
        <v>0.75</v>
      </c>
      <c r="AS7" s="1">
        <v>8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4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2005</v>
      </c>
      <c r="Y8" s="22" t="s">
        <v>22</v>
      </c>
      <c r="Z8" s="44" t="s">
        <v>15</v>
      </c>
      <c r="AA8" s="22">
        <v>18</v>
      </c>
      <c r="AB8" s="22">
        <v>1</v>
      </c>
      <c r="AC8" s="22">
        <v>11</v>
      </c>
      <c r="AD8" s="22">
        <v>7</v>
      </c>
      <c r="AE8" s="22">
        <v>59</v>
      </c>
      <c r="AF8" s="29">
        <v>0.48359999999999997</v>
      </c>
      <c r="AG8" s="68">
        <v>122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2"/>
      <c r="D9" s="44" t="s">
        <v>15</v>
      </c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>
        <v>3</v>
      </c>
      <c r="R9" s="22">
        <v>0</v>
      </c>
      <c r="S9" s="35">
        <v>1</v>
      </c>
      <c r="T9" s="22">
        <v>0</v>
      </c>
      <c r="U9" s="22">
        <v>9</v>
      </c>
      <c r="V9" s="47">
        <v>0.5</v>
      </c>
      <c r="W9" s="21">
        <v>18</v>
      </c>
      <c r="X9" s="22">
        <v>2006</v>
      </c>
      <c r="Y9" s="22" t="s">
        <v>16</v>
      </c>
      <c r="Z9" s="44" t="s">
        <v>15</v>
      </c>
      <c r="AA9" s="22">
        <v>18</v>
      </c>
      <c r="AB9" s="22">
        <v>1</v>
      </c>
      <c r="AC9" s="22">
        <v>13</v>
      </c>
      <c r="AD9" s="22">
        <v>4</v>
      </c>
      <c r="AE9" s="22">
        <v>67</v>
      </c>
      <c r="AF9" s="29">
        <v>0.56769999999999998</v>
      </c>
      <c r="AG9" s="68">
        <v>118</v>
      </c>
      <c r="AH9" s="13"/>
      <c r="AI9" s="13"/>
      <c r="AJ9" s="13"/>
      <c r="AK9" s="13"/>
      <c r="AL9" s="18"/>
      <c r="AM9" s="22">
        <v>8</v>
      </c>
      <c r="AN9" s="22">
        <v>0</v>
      </c>
      <c r="AO9" s="22">
        <v>4</v>
      </c>
      <c r="AP9" s="22">
        <v>5</v>
      </c>
      <c r="AQ9" s="22">
        <v>27</v>
      </c>
      <c r="AR9" s="48">
        <v>0.52939999999999998</v>
      </c>
      <c r="AS9" s="1">
        <v>51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2007</v>
      </c>
      <c r="C10" s="22"/>
      <c r="D10" s="44" t="s">
        <v>15</v>
      </c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>
        <v>1</v>
      </c>
      <c r="R10" s="22">
        <v>0</v>
      </c>
      <c r="S10" s="35">
        <v>0</v>
      </c>
      <c r="T10" s="22">
        <v>0</v>
      </c>
      <c r="U10" s="22">
        <v>1</v>
      </c>
      <c r="V10" s="47">
        <v>0.125</v>
      </c>
      <c r="W10" s="21">
        <v>8</v>
      </c>
      <c r="X10" s="22">
        <v>2007</v>
      </c>
      <c r="Y10" s="22" t="s">
        <v>16</v>
      </c>
      <c r="Z10" s="44" t="s">
        <v>15</v>
      </c>
      <c r="AA10" s="22">
        <v>17</v>
      </c>
      <c r="AB10" s="22">
        <v>0</v>
      </c>
      <c r="AC10" s="22">
        <v>15</v>
      </c>
      <c r="AD10" s="22">
        <v>13</v>
      </c>
      <c r="AE10" s="22">
        <v>55</v>
      </c>
      <c r="AF10" s="29">
        <v>0.49099999999999999</v>
      </c>
      <c r="AG10" s="68">
        <v>112</v>
      </c>
      <c r="AH10" s="13"/>
      <c r="AI10" s="13"/>
      <c r="AJ10" s="13"/>
      <c r="AK10" s="13"/>
      <c r="AL10" s="18"/>
      <c r="AM10" s="22">
        <v>6</v>
      </c>
      <c r="AN10" s="22">
        <v>0</v>
      </c>
      <c r="AO10" s="22">
        <v>3</v>
      </c>
      <c r="AP10" s="22">
        <v>1</v>
      </c>
      <c r="AQ10" s="22">
        <v>19</v>
      </c>
      <c r="AR10" s="48">
        <v>0.65510000000000002</v>
      </c>
      <c r="AS10" s="1">
        <v>29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4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2008</v>
      </c>
      <c r="Y11" s="22" t="s">
        <v>23</v>
      </c>
      <c r="Z11" s="44" t="s">
        <v>15</v>
      </c>
      <c r="AA11" s="22">
        <v>12</v>
      </c>
      <c r="AB11" s="22">
        <v>1</v>
      </c>
      <c r="AC11" s="22">
        <v>18</v>
      </c>
      <c r="AD11" s="22">
        <v>9</v>
      </c>
      <c r="AE11" s="22">
        <v>47</v>
      </c>
      <c r="AF11" s="29">
        <v>0.54649999999999999</v>
      </c>
      <c r="AG11" s="68">
        <v>86</v>
      </c>
      <c r="AH11" s="13" t="s">
        <v>22</v>
      </c>
      <c r="AI11" s="13"/>
      <c r="AJ11" s="13" t="s">
        <v>38</v>
      </c>
      <c r="AK11" s="13"/>
      <c r="AL11" s="18"/>
      <c r="AM11" s="22">
        <v>2</v>
      </c>
      <c r="AN11" s="22">
        <v>0</v>
      </c>
      <c r="AO11" s="22">
        <v>2</v>
      </c>
      <c r="AP11" s="22">
        <v>1</v>
      </c>
      <c r="AQ11" s="22">
        <v>8</v>
      </c>
      <c r="AR11" s="48">
        <v>0.57140000000000002</v>
      </c>
      <c r="AS11" s="1">
        <v>14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2009</v>
      </c>
      <c r="Y12" s="22" t="s">
        <v>16</v>
      </c>
      <c r="Z12" s="44" t="s">
        <v>15</v>
      </c>
      <c r="AA12" s="22">
        <v>16</v>
      </c>
      <c r="AB12" s="22">
        <v>0</v>
      </c>
      <c r="AC12" s="22">
        <v>9</v>
      </c>
      <c r="AD12" s="22">
        <v>2</v>
      </c>
      <c r="AE12" s="22">
        <v>42</v>
      </c>
      <c r="AF12" s="29">
        <v>0.4516</v>
      </c>
      <c r="AG12" s="68">
        <v>93</v>
      </c>
      <c r="AH12" s="13"/>
      <c r="AI12" s="13"/>
      <c r="AJ12" s="13"/>
      <c r="AK12" s="13"/>
      <c r="AL12" s="18"/>
      <c r="AM12" s="22">
        <v>7</v>
      </c>
      <c r="AN12" s="22">
        <v>0</v>
      </c>
      <c r="AO12" s="22">
        <v>5</v>
      </c>
      <c r="AP12" s="22">
        <v>2</v>
      </c>
      <c r="AQ12" s="22">
        <v>16</v>
      </c>
      <c r="AR12" s="48">
        <v>0.39019999999999999</v>
      </c>
      <c r="AS12" s="1">
        <v>41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4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2010</v>
      </c>
      <c r="Y13" s="22" t="s">
        <v>24</v>
      </c>
      <c r="Z13" s="44" t="s">
        <v>15</v>
      </c>
      <c r="AA13" s="22">
        <v>18</v>
      </c>
      <c r="AB13" s="22">
        <v>1</v>
      </c>
      <c r="AC13" s="22">
        <v>22</v>
      </c>
      <c r="AD13" s="22">
        <v>2</v>
      </c>
      <c r="AE13" s="22">
        <v>58</v>
      </c>
      <c r="AF13" s="29">
        <v>0.54200000000000004</v>
      </c>
      <c r="AG13" s="68">
        <v>107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4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2011</v>
      </c>
      <c r="Y14" s="22" t="s">
        <v>25</v>
      </c>
      <c r="Z14" s="44" t="s">
        <v>15</v>
      </c>
      <c r="AA14" s="22">
        <v>17</v>
      </c>
      <c r="AB14" s="22">
        <v>1</v>
      </c>
      <c r="AC14" s="22">
        <v>20</v>
      </c>
      <c r="AD14" s="22">
        <v>11</v>
      </c>
      <c r="AE14" s="22">
        <v>54</v>
      </c>
      <c r="AF14" s="29">
        <v>0.5242</v>
      </c>
      <c r="AG14" s="68">
        <v>103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4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2012</v>
      </c>
      <c r="Y15" s="22" t="s">
        <v>26</v>
      </c>
      <c r="Z15" s="44" t="s">
        <v>15</v>
      </c>
      <c r="AA15" s="22">
        <v>18</v>
      </c>
      <c r="AB15" s="22">
        <v>0</v>
      </c>
      <c r="AC15" s="22">
        <v>10</v>
      </c>
      <c r="AD15" s="22">
        <v>3</v>
      </c>
      <c r="AE15" s="22">
        <v>46</v>
      </c>
      <c r="AF15" s="29">
        <v>0.50539999999999996</v>
      </c>
      <c r="AG15" s="68">
        <v>91</v>
      </c>
      <c r="AH15" s="13"/>
      <c r="AI15" s="13"/>
      <c r="AJ15" s="13"/>
      <c r="AK15" s="13"/>
      <c r="AL15" s="18"/>
      <c r="AM15" s="22">
        <v>6</v>
      </c>
      <c r="AN15" s="22">
        <v>0</v>
      </c>
      <c r="AO15" s="22">
        <v>0</v>
      </c>
      <c r="AP15" s="22">
        <v>0</v>
      </c>
      <c r="AQ15" s="22">
        <v>14</v>
      </c>
      <c r="AR15" s="48">
        <v>0.4516</v>
      </c>
      <c r="AS15" s="1">
        <v>31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4"/>
      <c r="E16" s="22"/>
      <c r="F16" s="22"/>
      <c r="G16" s="22"/>
      <c r="H16" s="35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5"/>
      <c r="T16" s="22"/>
      <c r="U16" s="22"/>
      <c r="V16" s="47"/>
      <c r="W16" s="21"/>
      <c r="X16" s="22">
        <v>2013</v>
      </c>
      <c r="Y16" s="22" t="s">
        <v>24</v>
      </c>
      <c r="Z16" s="44" t="s">
        <v>15</v>
      </c>
      <c r="AA16" s="22">
        <v>18</v>
      </c>
      <c r="AB16" s="22">
        <v>0</v>
      </c>
      <c r="AC16" s="22">
        <v>15</v>
      </c>
      <c r="AD16" s="22">
        <v>4</v>
      </c>
      <c r="AE16" s="22">
        <v>51</v>
      </c>
      <c r="AF16" s="29">
        <v>0.40789999999999998</v>
      </c>
      <c r="AG16" s="68">
        <v>125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4"/>
      <c r="E17" s="22"/>
      <c r="F17" s="22"/>
      <c r="G17" s="22"/>
      <c r="H17" s="35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5"/>
      <c r="T17" s="22"/>
      <c r="U17" s="22"/>
      <c r="V17" s="47"/>
      <c r="W17" s="21"/>
      <c r="X17" s="22">
        <v>2014</v>
      </c>
      <c r="Y17" s="22" t="s">
        <v>27</v>
      </c>
      <c r="Z17" s="44" t="s">
        <v>15</v>
      </c>
      <c r="AA17" s="22">
        <v>16</v>
      </c>
      <c r="AB17" s="22">
        <v>0</v>
      </c>
      <c r="AC17" s="22">
        <v>24</v>
      </c>
      <c r="AD17" s="22">
        <v>2</v>
      </c>
      <c r="AE17" s="22">
        <v>50</v>
      </c>
      <c r="AF17" s="29">
        <v>0.47610000000000002</v>
      </c>
      <c r="AG17" s="68">
        <v>105</v>
      </c>
      <c r="AH17" s="13" t="s">
        <v>39</v>
      </c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4"/>
      <c r="E18" s="22"/>
      <c r="F18" s="22"/>
      <c r="G18" s="22"/>
      <c r="H18" s="35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5"/>
      <c r="T18" s="22"/>
      <c r="U18" s="22"/>
      <c r="V18" s="47"/>
      <c r="W18" s="21"/>
      <c r="X18" s="22"/>
      <c r="Y18" s="22"/>
      <c r="Z18" s="44"/>
      <c r="AA18" s="22"/>
      <c r="AB18" s="22"/>
      <c r="AC18" s="22"/>
      <c r="AD18" s="22"/>
      <c r="AE18" s="22"/>
      <c r="AF18" s="29"/>
      <c r="AG18" s="68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4"/>
      <c r="E19" s="22"/>
      <c r="F19" s="22"/>
      <c r="G19" s="22"/>
      <c r="H19" s="35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5"/>
      <c r="T19" s="22"/>
      <c r="U19" s="22"/>
      <c r="V19" s="47"/>
      <c r="W19" s="21"/>
      <c r="X19" s="22">
        <v>2023</v>
      </c>
      <c r="Y19" s="22" t="s">
        <v>24</v>
      </c>
      <c r="Z19" s="44" t="s">
        <v>40</v>
      </c>
      <c r="AA19" s="22">
        <v>5</v>
      </c>
      <c r="AB19" s="22">
        <v>0</v>
      </c>
      <c r="AC19" s="22">
        <v>2</v>
      </c>
      <c r="AD19" s="22">
        <v>4</v>
      </c>
      <c r="AE19" s="22">
        <v>14</v>
      </c>
      <c r="AF19" s="29">
        <v>0.51851851851851849</v>
      </c>
      <c r="AG19" s="18">
        <v>27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36" t="s">
        <v>33</v>
      </c>
      <c r="C20" s="49"/>
      <c r="D20" s="50"/>
      <c r="E20" s="51">
        <f>SUM(E4:E19)</f>
        <v>44</v>
      </c>
      <c r="F20" s="51">
        <f>SUM(F4:F19)</f>
        <v>0</v>
      </c>
      <c r="G20" s="51">
        <f>SUM(G4:G19)</f>
        <v>19</v>
      </c>
      <c r="H20" s="51">
        <f>SUM(H4:H19)</f>
        <v>5</v>
      </c>
      <c r="I20" s="51">
        <f>SUM(I4:I19)</f>
        <v>87</v>
      </c>
      <c r="J20" s="52">
        <f>PRODUCT(I20/K20)</f>
        <v>0.39545454545454545</v>
      </c>
      <c r="K20" s="38">
        <f>SUM(K4:K19)</f>
        <v>220</v>
      </c>
      <c r="L20" s="17"/>
      <c r="M20" s="15"/>
      <c r="N20" s="53"/>
      <c r="O20" s="54"/>
      <c r="P20" s="18"/>
      <c r="Q20" s="51">
        <f>SUM(Q4:Q19)</f>
        <v>7</v>
      </c>
      <c r="R20" s="51">
        <f>SUM(R4:R19)</f>
        <v>0</v>
      </c>
      <c r="S20" s="51">
        <f>SUM(S4:S19)</f>
        <v>2</v>
      </c>
      <c r="T20" s="51">
        <f>SUM(T4:T19)</f>
        <v>2</v>
      </c>
      <c r="U20" s="51">
        <f>SUM(U4:U19)</f>
        <v>13</v>
      </c>
      <c r="V20" s="52">
        <f>PRODUCT(U20/W20)</f>
        <v>0.35135135135135137</v>
      </c>
      <c r="W20" s="38">
        <f>SUM(W4:W19)</f>
        <v>37</v>
      </c>
      <c r="X20" s="11" t="s">
        <v>33</v>
      </c>
      <c r="Y20" s="12"/>
      <c r="Z20" s="10"/>
      <c r="AA20" s="51">
        <f>SUM(AA4:AA19)</f>
        <v>208</v>
      </c>
      <c r="AB20" s="51">
        <f>SUM(AB4:AB19)</f>
        <v>7</v>
      </c>
      <c r="AC20" s="51">
        <f>SUM(AC4:AC19)</f>
        <v>188</v>
      </c>
      <c r="AD20" s="51">
        <f>SUM(AD4:AD19)</f>
        <v>76</v>
      </c>
      <c r="AE20" s="51">
        <f>SUM(AE4:AE19)</f>
        <v>639</v>
      </c>
      <c r="AF20" s="52">
        <f>PRODUCT(AE20/AG20)</f>
        <v>0.49229583975346686</v>
      </c>
      <c r="AG20" s="38">
        <f>SUM(AG4:AG19)</f>
        <v>1298</v>
      </c>
      <c r="AH20" s="17"/>
      <c r="AI20" s="15"/>
      <c r="AJ20" s="53"/>
      <c r="AK20" s="54"/>
      <c r="AL20" s="18"/>
      <c r="AM20" s="51">
        <f>SUM(AM4:AM19)</f>
        <v>41</v>
      </c>
      <c r="AN20" s="51">
        <f>SUM(AN4:AN19)</f>
        <v>0</v>
      </c>
      <c r="AO20" s="51">
        <f>SUM(AO4:AO19)</f>
        <v>18</v>
      </c>
      <c r="AP20" s="51">
        <f>SUM(AP4:AP19)</f>
        <v>10</v>
      </c>
      <c r="AQ20" s="51">
        <f>SUM(AQ4:AQ19)</f>
        <v>115</v>
      </c>
      <c r="AR20" s="52">
        <f>PRODUCT(AQ20/AS20)</f>
        <v>0.51801801801801806</v>
      </c>
      <c r="AS20" s="43">
        <f>SUM(AS4:AS19)</f>
        <v>222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5"/>
      <c r="K21" s="21"/>
      <c r="L21" s="18"/>
      <c r="M21" s="18"/>
      <c r="N21" s="18"/>
      <c r="O21" s="18"/>
      <c r="P21" s="24"/>
      <c r="Q21" s="24"/>
      <c r="R21" s="26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25"/>
      <c r="AG21" s="21"/>
      <c r="AH21" s="18"/>
      <c r="AI21" s="18"/>
      <c r="AJ21" s="18"/>
      <c r="AK21" s="18"/>
      <c r="AL21" s="24"/>
      <c r="AM21" s="24"/>
      <c r="AN21" s="26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5" t="s">
        <v>34</v>
      </c>
      <c r="C22" s="56"/>
      <c r="D22" s="57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35</v>
      </c>
      <c r="O22" s="13" t="s">
        <v>36</v>
      </c>
      <c r="Q22" s="26"/>
      <c r="R22" s="26" t="s">
        <v>12</v>
      </c>
      <c r="S22" s="26"/>
      <c r="T22" s="24" t="s">
        <v>20</v>
      </c>
      <c r="U22" s="18"/>
      <c r="V22" s="21"/>
      <c r="W22" s="21"/>
      <c r="X22" s="58"/>
      <c r="Y22" s="58"/>
      <c r="Z22" s="58"/>
      <c r="AA22" s="58"/>
      <c r="AB22" s="58"/>
      <c r="AC22" s="26"/>
      <c r="AD22" s="26"/>
      <c r="AE22" s="26"/>
      <c r="AF22" s="24"/>
      <c r="AG22" s="24"/>
      <c r="AH22" s="24"/>
      <c r="AI22" s="24"/>
      <c r="AJ22" s="24"/>
      <c r="AK22" s="24"/>
      <c r="AM22" s="21"/>
      <c r="AN22" s="58"/>
      <c r="AO22" s="58"/>
      <c r="AP22" s="58"/>
      <c r="AQ22" s="58"/>
      <c r="AR22" s="58"/>
      <c r="AS22" s="58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7" t="s">
        <v>37</v>
      </c>
      <c r="C23" s="7"/>
      <c r="D23" s="28"/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60">
        <v>0</v>
      </c>
      <c r="K23" s="24">
        <v>0</v>
      </c>
      <c r="L23" s="61">
        <v>0</v>
      </c>
      <c r="M23" s="61">
        <v>0</v>
      </c>
      <c r="N23" s="61">
        <v>0</v>
      </c>
      <c r="O23" s="61">
        <v>0</v>
      </c>
      <c r="Q23" s="26"/>
      <c r="R23" s="26"/>
      <c r="S23" s="26"/>
      <c r="T23" s="69" t="s">
        <v>41</v>
      </c>
      <c r="U23" s="24"/>
      <c r="V23" s="24"/>
      <c r="W23" s="24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6"/>
      <c r="AO23" s="26"/>
      <c r="AP23" s="26"/>
      <c r="AQ23" s="26"/>
      <c r="AR23" s="26"/>
      <c r="AS23" s="26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2" t="s">
        <v>13</v>
      </c>
      <c r="C24" s="63"/>
      <c r="D24" s="64"/>
      <c r="E24" s="59">
        <f>PRODUCT(E20+Q20)</f>
        <v>51</v>
      </c>
      <c r="F24" s="59">
        <f>PRODUCT(F20+R20)</f>
        <v>0</v>
      </c>
      <c r="G24" s="59">
        <f>PRODUCT(G20+S20)</f>
        <v>21</v>
      </c>
      <c r="H24" s="59">
        <f>PRODUCT(H20+T20)</f>
        <v>7</v>
      </c>
      <c r="I24" s="59">
        <f>PRODUCT(I20+U20)</f>
        <v>100</v>
      </c>
      <c r="J24" s="60">
        <f>PRODUCT(I24/K24)</f>
        <v>0.38910505836575876</v>
      </c>
      <c r="K24" s="24">
        <f>PRODUCT(K20+W20)</f>
        <v>257</v>
      </c>
      <c r="L24" s="61">
        <f>PRODUCT((F24+G24)/E24)</f>
        <v>0.41176470588235292</v>
      </c>
      <c r="M24" s="61">
        <f>PRODUCT(H24/E24)</f>
        <v>0.13725490196078433</v>
      </c>
      <c r="N24" s="61">
        <f>PRODUCT((F24+G24+H24)/E24)</f>
        <v>0.5490196078431373</v>
      </c>
      <c r="O24" s="61">
        <f>PRODUCT(I24/E24)</f>
        <v>1.9607843137254901</v>
      </c>
      <c r="Q24" s="26"/>
      <c r="R24" s="26"/>
      <c r="S24" s="2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30</v>
      </c>
      <c r="C25" s="19"/>
      <c r="D25" s="30"/>
      <c r="E25" s="59">
        <f>PRODUCT(AA20+AM20)</f>
        <v>249</v>
      </c>
      <c r="F25" s="59">
        <f>PRODUCT(AB20+AN20)</f>
        <v>7</v>
      </c>
      <c r="G25" s="59">
        <f>PRODUCT(AC20+AO20)</f>
        <v>206</v>
      </c>
      <c r="H25" s="59">
        <f>PRODUCT(AD20+AP20)</f>
        <v>86</v>
      </c>
      <c r="I25" s="59">
        <f>PRODUCT(AE20+AQ20)</f>
        <v>754</v>
      </c>
      <c r="J25" s="60">
        <f>PRODUCT(I25/K25)</f>
        <v>0.49605263157894736</v>
      </c>
      <c r="K25" s="18">
        <f>PRODUCT(AG20+AS20)</f>
        <v>1520</v>
      </c>
      <c r="L25" s="61">
        <f>PRODUCT((F25+G25)/E25)</f>
        <v>0.85542168674698793</v>
      </c>
      <c r="M25" s="61">
        <f>PRODUCT(H25/E25)</f>
        <v>0.34538152610441769</v>
      </c>
      <c r="N25" s="61">
        <f>PRODUCT((F25+G25+H25)/E25)</f>
        <v>1.2008032128514057</v>
      </c>
      <c r="O25" s="61">
        <f>PRODUCT(I25/E25)</f>
        <v>3.0281124497991967</v>
      </c>
      <c r="Q25" s="26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6"/>
      <c r="AK25" s="24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5" t="s">
        <v>33</v>
      </c>
      <c r="C26" s="66"/>
      <c r="D26" s="67"/>
      <c r="E26" s="59">
        <f>SUM(E23:E25)</f>
        <v>300</v>
      </c>
      <c r="F26" s="59">
        <f t="shared" ref="F26:I26" si="0">SUM(F23:F25)</f>
        <v>7</v>
      </c>
      <c r="G26" s="59">
        <f t="shared" si="0"/>
        <v>227</v>
      </c>
      <c r="H26" s="59">
        <f t="shared" si="0"/>
        <v>93</v>
      </c>
      <c r="I26" s="59">
        <f t="shared" si="0"/>
        <v>854</v>
      </c>
      <c r="J26" s="60">
        <f>PRODUCT(I26/K26)</f>
        <v>0.48058525604952168</v>
      </c>
      <c r="K26" s="24">
        <f>SUM(K23:K25)</f>
        <v>1777</v>
      </c>
      <c r="L26" s="61">
        <f>PRODUCT((F26+G26)/E26)</f>
        <v>0.78</v>
      </c>
      <c r="M26" s="61">
        <f>PRODUCT(H26/E26)</f>
        <v>0.31</v>
      </c>
      <c r="N26" s="61">
        <f>PRODUCT((F26+G26+H26)/E26)</f>
        <v>1.0900000000000001</v>
      </c>
      <c r="O26" s="61">
        <f>PRODUCT(I26/E26)</f>
        <v>2.8466666666666667</v>
      </c>
      <c r="Q26" s="18"/>
      <c r="R26" s="18"/>
      <c r="S26" s="1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6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6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6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6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18"/>
      <c r="AL191" s="18"/>
    </row>
    <row r="192" spans="1:57" x14ac:dyDescent="0.25"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2:38" x14ac:dyDescent="0.25"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</sheetData>
  <sortState ref="X17:AQ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2023-08-24T06:05:25Z</dcterms:modified>
</cp:coreProperties>
</file>